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<sst xmlns="http://schemas.openxmlformats.org/spreadsheetml/2006/main" count="58" uniqueCount="20">
  <si>
    <t>1 година</t>
  </si>
  <si>
    <t>2 година</t>
  </si>
  <si>
    <t>1 доба</t>
  </si>
  <si>
    <t>7 доба</t>
  </si>
  <si>
    <t>14 доба</t>
  </si>
  <si>
    <t>Контроль</t>
  </si>
  <si>
    <t>Діаметер</t>
  </si>
  <si>
    <t>Площа</t>
  </si>
  <si>
    <t>контроль</t>
  </si>
  <si>
    <t>ядер</t>
  </si>
  <si>
    <t>волокна</t>
  </si>
  <si>
    <t>я/ц</t>
  </si>
  <si>
    <t>індекс</t>
  </si>
  <si>
    <t>1-а група</t>
  </si>
  <si>
    <t>2-а група</t>
  </si>
  <si>
    <t>4-а група</t>
  </si>
  <si>
    <t>5-а група</t>
  </si>
  <si>
    <t>Кореляція</t>
  </si>
  <si>
    <t>Достовірність</t>
  </si>
  <si>
    <t>3-я група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</si>
</sst>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1" fillId="31" borderId="8" applyNumberFormat="0" applyFont="0" applyAlignment="0" applyProtection="0"/>
    <xf numFmtId="0" fontId="37" fillId="29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84" fontId="0" fillId="0" borderId="10" xfId="0" applyNumberFormat="1" applyBorder="1" applyAlignment="1">
      <alignment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21" fillId="3" borderId="0" xfId="0" applyFont="1" applyFill="1" applyAlignment="1">
      <alignment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4"/>
  <sheetViews>
    <sheetView tabSelected="1" zoomScalePageLayoutView="0" workbookViewId="0" topLeftCell="I1">
      <selection activeCell="O14" sqref="O14"/>
    </sheetView>
  </sheetViews>
  <sheetFormatPr defaultColWidth="9.140625" defaultRowHeight="15"/>
  <cols>
    <col min="9" max="9" width="18.57421875" style="0" customWidth="1"/>
  </cols>
  <sheetData>
    <row r="1" spans="1:37" ht="15">
      <c r="A1" s="1"/>
      <c r="B1" s="1"/>
      <c r="C1" s="1"/>
      <c r="D1" s="1"/>
      <c r="E1" s="1"/>
      <c r="F1" s="1"/>
      <c r="G1" s="1"/>
      <c r="H1" s="1"/>
      <c r="J1" t="s">
        <v>6</v>
      </c>
      <c r="K1" t="s">
        <v>5</v>
      </c>
      <c r="L1" s="3" t="s">
        <v>0</v>
      </c>
      <c r="M1" s="3" t="s">
        <v>1</v>
      </c>
      <c r="N1" s="3" t="s">
        <v>2</v>
      </c>
      <c r="O1" s="3" t="s">
        <v>3</v>
      </c>
      <c r="P1" s="4" t="s">
        <v>4</v>
      </c>
      <c r="Q1" s="5" t="s">
        <v>7</v>
      </c>
      <c r="R1" t="s">
        <v>5</v>
      </c>
      <c r="S1" s="11" t="s">
        <v>0</v>
      </c>
      <c r="T1" s="11" t="s">
        <v>1</v>
      </c>
      <c r="U1" s="11" t="s">
        <v>2</v>
      </c>
      <c r="V1" s="11" t="s">
        <v>3</v>
      </c>
      <c r="W1" s="12" t="s">
        <v>4</v>
      </c>
      <c r="X1" s="5" t="s">
        <v>7</v>
      </c>
      <c r="Y1" s="3" t="s">
        <v>8</v>
      </c>
      <c r="Z1" s="3" t="s">
        <v>0</v>
      </c>
      <c r="AA1" s="3" t="s">
        <v>1</v>
      </c>
      <c r="AB1" s="3" t="s">
        <v>2</v>
      </c>
      <c r="AC1" s="3" t="s">
        <v>3</v>
      </c>
      <c r="AD1" s="4" t="s">
        <v>4</v>
      </c>
      <c r="AE1" s="5" t="s">
        <v>11</v>
      </c>
      <c r="AF1" s="3" t="s">
        <v>8</v>
      </c>
      <c r="AG1" s="3" t="s">
        <v>0</v>
      </c>
      <c r="AH1" s="3" t="s">
        <v>1</v>
      </c>
      <c r="AI1" s="3" t="s">
        <v>2</v>
      </c>
      <c r="AJ1" s="3" t="s">
        <v>3</v>
      </c>
      <c r="AK1" s="4" t="s">
        <v>4</v>
      </c>
    </row>
    <row r="2" spans="1:37" ht="15">
      <c r="A2" s="1"/>
      <c r="B2" s="1"/>
      <c r="C2" s="1"/>
      <c r="D2" s="1"/>
      <c r="E2" s="1"/>
      <c r="F2" s="1"/>
      <c r="G2" s="1"/>
      <c r="H2" s="1"/>
      <c r="J2" s="1" t="s">
        <v>10</v>
      </c>
      <c r="K2" s="2">
        <v>42.437</v>
      </c>
      <c r="L2" s="2">
        <v>42.028</v>
      </c>
      <c r="M2" s="2">
        <v>42.345</v>
      </c>
      <c r="N2" s="2">
        <v>44.221</v>
      </c>
      <c r="O2" s="2">
        <v>42.603</v>
      </c>
      <c r="P2" s="2">
        <v>42.256</v>
      </c>
      <c r="Q2" s="1" t="s">
        <v>10</v>
      </c>
      <c r="R2" s="13">
        <f aca="true" t="shared" si="0" ref="R2:R18">3.14*K2^2/4</f>
        <v>1413.705690665</v>
      </c>
      <c r="S2" s="13">
        <f aca="true" t="shared" si="1" ref="S2:S18">3.14*L2^2/4</f>
        <v>1386.58693544</v>
      </c>
      <c r="T2" s="13">
        <f aca="true" t="shared" si="2" ref="T2:T18">3.14*M2^2/4</f>
        <v>1407.582734625</v>
      </c>
      <c r="U2" s="13">
        <f aca="true" t="shared" si="3" ref="U2:U18">3.14*N2^2/4</f>
        <v>1535.0650201849999</v>
      </c>
      <c r="V2" s="13">
        <f aca="true" t="shared" si="4" ref="V2:V18">3.14*O2^2/4</f>
        <v>1424.7872530650002</v>
      </c>
      <c r="W2" s="13">
        <f aca="true" t="shared" si="5" ref="W2:W18">3.14*P2^2/4</f>
        <v>1401.67208576</v>
      </c>
      <c r="X2" s="1" t="s">
        <v>9</v>
      </c>
      <c r="Y2" s="2">
        <v>63.708</v>
      </c>
      <c r="Z2" s="2">
        <v>64.16</v>
      </c>
      <c r="AA2" s="2">
        <v>63.708</v>
      </c>
      <c r="AB2" s="2">
        <v>64.136</v>
      </c>
      <c r="AC2" s="2">
        <v>63.89</v>
      </c>
      <c r="AD2" s="2">
        <v>63.296</v>
      </c>
      <c r="AE2" s="1" t="s">
        <v>12</v>
      </c>
      <c r="AF2" s="13">
        <f>Y2/R2</f>
        <v>0.04506454237305367</v>
      </c>
      <c r="AG2" s="13">
        <f>Z2/S2</f>
        <v>0.046271891332684716</v>
      </c>
      <c r="AH2" s="13">
        <f>AA2/T2</f>
        <v>0.0452605722085478</v>
      </c>
      <c r="AI2" s="13">
        <f>AB2/U2</f>
        <v>0.04178064066124742</v>
      </c>
      <c r="AJ2" s="13">
        <f>AC2/V2</f>
        <v>0.044841782422294925</v>
      </c>
      <c r="AK2" s="13">
        <f>AD2/W2</f>
        <v>0.04515749485421214</v>
      </c>
    </row>
    <row r="3" spans="1:37" ht="15">
      <c r="A3" s="1"/>
      <c r="B3" s="1"/>
      <c r="C3" s="1"/>
      <c r="D3" s="1"/>
      <c r="E3" s="1"/>
      <c r="F3" s="1"/>
      <c r="G3" s="1"/>
      <c r="H3" s="1"/>
      <c r="K3" s="2">
        <v>42.764</v>
      </c>
      <c r="L3" s="2">
        <v>38.687</v>
      </c>
      <c r="M3" s="2">
        <v>40.706</v>
      </c>
      <c r="N3" s="2">
        <v>42.54</v>
      </c>
      <c r="O3" s="2">
        <v>40.828</v>
      </c>
      <c r="P3" s="2">
        <v>42.249</v>
      </c>
      <c r="R3" s="13">
        <f t="shared" si="0"/>
        <v>1435.5763613600002</v>
      </c>
      <c r="S3" s="13">
        <f t="shared" si="1"/>
        <v>1174.8969156649998</v>
      </c>
      <c r="T3" s="13">
        <f t="shared" si="2"/>
        <v>1300.7280722600003</v>
      </c>
      <c r="U3" s="13">
        <f t="shared" si="3"/>
        <v>1420.5765059999999</v>
      </c>
      <c r="V3" s="13">
        <f t="shared" si="4"/>
        <v>1308.5365834400002</v>
      </c>
      <c r="W3" s="13">
        <f t="shared" si="5"/>
        <v>1401.2077307850002</v>
      </c>
      <c r="Y3" s="2">
        <v>63.709</v>
      </c>
      <c r="Z3" s="2">
        <v>63.967</v>
      </c>
      <c r="AA3" s="2">
        <v>64.452</v>
      </c>
      <c r="AB3" s="2">
        <v>63.93</v>
      </c>
      <c r="AC3" s="2">
        <v>64.245</v>
      </c>
      <c r="AD3" s="2">
        <v>63.351</v>
      </c>
      <c r="AF3" s="13">
        <f>Y3/R3</f>
        <v>0.04437869117574838</v>
      </c>
      <c r="AG3" s="13">
        <f>Z3/S3</f>
        <v>0.05444477651368608</v>
      </c>
      <c r="AH3" s="13">
        <f>AA3/T3</f>
        <v>0.04955071038638797</v>
      </c>
      <c r="AI3" s="13">
        <f>AB3/U3</f>
        <v>0.04500285604469936</v>
      </c>
      <c r="AJ3" s="13">
        <f>AC3/V3</f>
        <v>0.04909683138633151</v>
      </c>
      <c r="AK3" s="13">
        <f>AD3/W3</f>
        <v>0.045211711731356775</v>
      </c>
    </row>
    <row r="4" spans="1:37" ht="15">
      <c r="A4" s="1"/>
      <c r="B4" s="1"/>
      <c r="C4" s="1"/>
      <c r="D4" s="1"/>
      <c r="E4" s="1"/>
      <c r="F4" s="1"/>
      <c r="G4" s="1"/>
      <c r="H4" s="1"/>
      <c r="K4" s="2">
        <v>37.563</v>
      </c>
      <c r="L4" s="2">
        <v>37.507</v>
      </c>
      <c r="M4" s="2">
        <v>40.955</v>
      </c>
      <c r="N4" s="2">
        <v>39.716</v>
      </c>
      <c r="O4" s="2">
        <v>43.749</v>
      </c>
      <c r="P4" s="2">
        <v>40.078</v>
      </c>
      <c r="R4" s="13">
        <f t="shared" si="0"/>
        <v>1107.6184906650003</v>
      </c>
      <c r="S4" s="13">
        <f t="shared" si="1"/>
        <v>1104.3184134649998</v>
      </c>
      <c r="T4" s="13">
        <f t="shared" si="2"/>
        <v>1316.689939625</v>
      </c>
      <c r="U4" s="13">
        <f t="shared" si="3"/>
        <v>1238.22811496</v>
      </c>
      <c r="V4" s="13">
        <f t="shared" si="4"/>
        <v>1502.4703757850002</v>
      </c>
      <c r="W4" s="13">
        <f t="shared" si="5"/>
        <v>1260.9031759400002</v>
      </c>
      <c r="Y4" s="2">
        <v>63.75</v>
      </c>
      <c r="Z4" s="2">
        <v>63.826</v>
      </c>
      <c r="AA4" s="2">
        <v>64.262</v>
      </c>
      <c r="AB4" s="2">
        <v>63.7912</v>
      </c>
      <c r="AC4" s="2">
        <v>63.818</v>
      </c>
      <c r="AD4" s="2">
        <v>63.628</v>
      </c>
      <c r="AF4" s="13">
        <f>Y4/R4</f>
        <v>0.05755591888117117</v>
      </c>
      <c r="AG4" s="13">
        <f>Z4/S4</f>
        <v>0.05779673617841282</v>
      </c>
      <c r="AH4" s="13">
        <f>AA4/T4</f>
        <v>0.048805719604952814</v>
      </c>
      <c r="AI4" s="13">
        <f>AB4/U4</f>
        <v>0.051518132425914694</v>
      </c>
      <c r="AJ4" s="13">
        <f>AC4/V4</f>
        <v>0.042475379900024195</v>
      </c>
      <c r="AK4" s="13">
        <f>AD4/W4</f>
        <v>0.05046224104603867</v>
      </c>
    </row>
    <row r="5" spans="1:37" ht="15">
      <c r="A5" s="1"/>
      <c r="B5" s="1"/>
      <c r="C5" s="1"/>
      <c r="D5" s="1"/>
      <c r="E5" s="1"/>
      <c r="F5" s="1"/>
      <c r="G5" s="1"/>
      <c r="H5" s="1"/>
      <c r="K5" s="2">
        <v>39.422</v>
      </c>
      <c r="L5" s="2">
        <v>43.345</v>
      </c>
      <c r="M5" s="2">
        <v>40.954</v>
      </c>
      <c r="N5" s="2">
        <v>42.184</v>
      </c>
      <c r="O5" s="2">
        <v>39.76</v>
      </c>
      <c r="P5" s="2">
        <v>39.014</v>
      </c>
      <c r="R5" s="13">
        <f t="shared" si="0"/>
        <v>1219.96385594</v>
      </c>
      <c r="S5" s="13">
        <f t="shared" si="1"/>
        <v>1474.8493846249999</v>
      </c>
      <c r="T5" s="13">
        <f t="shared" si="2"/>
        <v>1316.62564106</v>
      </c>
      <c r="U5" s="13">
        <f t="shared" si="3"/>
        <v>1396.8995369599998</v>
      </c>
      <c r="V5" s="13">
        <f t="shared" si="4"/>
        <v>1240.9732159999999</v>
      </c>
      <c r="W5" s="13">
        <f t="shared" si="5"/>
        <v>1194.8423738600002</v>
      </c>
      <c r="Y5" s="2">
        <v>64.062</v>
      </c>
      <c r="Z5" s="2">
        <v>63.491</v>
      </c>
      <c r="AA5" s="2">
        <v>63.993</v>
      </c>
      <c r="AB5" s="2">
        <v>63.903</v>
      </c>
      <c r="AC5" s="2">
        <v>64.449</v>
      </c>
      <c r="AD5" s="2">
        <v>63.971</v>
      </c>
      <c r="AF5" s="13">
        <f>Y5/R5</f>
        <v>0.05251139178270104</v>
      </c>
      <c r="AG5" s="13">
        <f>Z5/S5</f>
        <v>0.043049141601766636</v>
      </c>
      <c r="AH5" s="13">
        <f>AA5/T5</f>
        <v>0.04860379291146114</v>
      </c>
      <c r="AI5" s="13">
        <f>AB5/U5</f>
        <v>0.045746310532158094</v>
      </c>
      <c r="AJ5" s="13">
        <f>AC5/V5</f>
        <v>0.05193423932849813</v>
      </c>
      <c r="AK5" s="13">
        <f>AD5/W5</f>
        <v>0.05353927965689597</v>
      </c>
    </row>
    <row r="6" spans="1:37" ht="15">
      <c r="A6" s="1"/>
      <c r="B6" s="1"/>
      <c r="C6" s="1"/>
      <c r="D6" s="1"/>
      <c r="E6" s="1"/>
      <c r="F6" s="1"/>
      <c r="G6" s="1"/>
      <c r="H6" s="1"/>
      <c r="K6" s="2">
        <v>41.893</v>
      </c>
      <c r="L6" s="2">
        <v>40.32</v>
      </c>
      <c r="M6" s="2">
        <v>40.51</v>
      </c>
      <c r="N6" s="2">
        <v>41.432</v>
      </c>
      <c r="O6" s="2">
        <v>40.988</v>
      </c>
      <c r="P6" s="2">
        <v>43.648</v>
      </c>
      <c r="R6" s="13">
        <f t="shared" si="0"/>
        <v>1377.693407465</v>
      </c>
      <c r="S6" s="13">
        <f t="shared" si="1"/>
        <v>1276.176384</v>
      </c>
      <c r="T6" s="13">
        <f t="shared" si="2"/>
        <v>1288.2321785</v>
      </c>
      <c r="U6" s="13">
        <f t="shared" si="3"/>
        <v>1347.5393398400001</v>
      </c>
      <c r="V6" s="13">
        <f t="shared" si="4"/>
        <v>1318.81267304</v>
      </c>
      <c r="W6" s="13">
        <f t="shared" si="5"/>
        <v>1495.5411046400004</v>
      </c>
      <c r="Y6" s="2">
        <v>64.056</v>
      </c>
      <c r="Z6" s="2">
        <v>63.535</v>
      </c>
      <c r="AA6" s="2">
        <v>64.043</v>
      </c>
      <c r="AB6" s="2">
        <v>63.876</v>
      </c>
      <c r="AC6" s="2">
        <v>64.124</v>
      </c>
      <c r="AD6" s="2">
        <v>63.545</v>
      </c>
      <c r="AF6" s="13">
        <f>Y6/R6</f>
        <v>0.04649510526283572</v>
      </c>
      <c r="AG6" s="13">
        <f>Z6/S6</f>
        <v>0.04978543780982551</v>
      </c>
      <c r="AH6" s="13">
        <f>AA6/T6</f>
        <v>0.04971386452601332</v>
      </c>
      <c r="AI6" s="13">
        <f>AB6/U6</f>
        <v>0.04740195563239312</v>
      </c>
      <c r="AJ6" s="13">
        <f>AC6/V6</f>
        <v>0.048622523358217</v>
      </c>
      <c r="AK6" s="13">
        <f>AD6/W6</f>
        <v>0.04248963789951882</v>
      </c>
    </row>
    <row r="7" spans="1:37" ht="15">
      <c r="A7" s="1"/>
      <c r="B7" s="1"/>
      <c r="C7" s="1"/>
      <c r="D7" s="1"/>
      <c r="E7" s="1"/>
      <c r="F7" s="1"/>
      <c r="G7" s="1"/>
      <c r="H7" s="1"/>
      <c r="K7" s="2">
        <v>41.152</v>
      </c>
      <c r="L7" s="2">
        <v>39.471</v>
      </c>
      <c r="M7" s="2">
        <v>43.254</v>
      </c>
      <c r="N7" s="2">
        <v>42.71</v>
      </c>
      <c r="O7" s="2">
        <v>44.161</v>
      </c>
      <c r="P7" s="2">
        <v>42.911</v>
      </c>
      <c r="R7" s="13">
        <f t="shared" si="0"/>
        <v>1329.3873766400002</v>
      </c>
      <c r="S7" s="13">
        <f t="shared" si="1"/>
        <v>1222.9984751849997</v>
      </c>
      <c r="T7" s="13">
        <f t="shared" si="2"/>
        <v>1468.66318506</v>
      </c>
      <c r="U7" s="13">
        <f t="shared" si="3"/>
        <v>1431.9531185</v>
      </c>
      <c r="V7" s="13">
        <f t="shared" si="4"/>
        <v>1530.902227985</v>
      </c>
      <c r="W7" s="13">
        <f t="shared" si="5"/>
        <v>1445.462827985</v>
      </c>
      <c r="Y7" s="2">
        <v>64.421</v>
      </c>
      <c r="Z7" s="2">
        <v>63.818</v>
      </c>
      <c r="AA7" s="2">
        <v>63.539</v>
      </c>
      <c r="AB7" s="2">
        <v>63.618</v>
      </c>
      <c r="AC7" s="2">
        <v>63.826</v>
      </c>
      <c r="AD7" s="2">
        <v>63.991</v>
      </c>
      <c r="AF7" s="13">
        <f>Y7/R7</f>
        <v>0.04845916331989159</v>
      </c>
      <c r="AG7" s="13">
        <f>Z7/S7</f>
        <v>0.0521815859094562</v>
      </c>
      <c r="AH7" s="13">
        <f>AA7/T7</f>
        <v>0.043263152945039754</v>
      </c>
      <c r="AI7" s="13">
        <f>AB7/U7</f>
        <v>0.04442743214012561</v>
      </c>
      <c r="AJ7" s="13">
        <f>AC7/V7</f>
        <v>0.04169175459624805</v>
      </c>
      <c r="AK7" s="13">
        <f>AD7/W7</f>
        <v>0.04427024947379971</v>
      </c>
    </row>
    <row r="8" spans="1:37" ht="15">
      <c r="A8" s="1"/>
      <c r="B8" s="1"/>
      <c r="C8" s="1"/>
      <c r="D8" s="1"/>
      <c r="E8" s="1"/>
      <c r="F8" s="1"/>
      <c r="G8" s="1"/>
      <c r="H8" s="1"/>
      <c r="K8" s="2">
        <v>42.424</v>
      </c>
      <c r="L8" s="2">
        <v>39.5</v>
      </c>
      <c r="M8" s="2">
        <v>43.212</v>
      </c>
      <c r="N8" s="2">
        <v>42.709</v>
      </c>
      <c r="O8" s="2">
        <v>43.817</v>
      </c>
      <c r="P8" s="2">
        <v>38.415</v>
      </c>
      <c r="R8" s="13">
        <f t="shared" si="0"/>
        <v>1412.83968416</v>
      </c>
      <c r="S8" s="13">
        <f t="shared" si="1"/>
        <v>1224.79625</v>
      </c>
      <c r="T8" s="13">
        <f t="shared" si="2"/>
        <v>1465.8124010400002</v>
      </c>
      <c r="U8" s="13">
        <f t="shared" si="3"/>
        <v>1431.8860645850002</v>
      </c>
      <c r="V8" s="13">
        <f t="shared" si="4"/>
        <v>1507.1446488650001</v>
      </c>
      <c r="W8" s="13">
        <f t="shared" si="5"/>
        <v>1158.434096625</v>
      </c>
      <c r="Y8" s="2">
        <v>63.443</v>
      </c>
      <c r="Z8" s="2">
        <v>64.066</v>
      </c>
      <c r="AA8" s="2">
        <v>63.913</v>
      </c>
      <c r="AB8" s="2">
        <v>63.705</v>
      </c>
      <c r="AC8" s="2">
        <v>63.719</v>
      </c>
      <c r="AD8" s="2">
        <v>64.031</v>
      </c>
      <c r="AF8" s="13">
        <f>Y8/R8</f>
        <v>0.04490459937619877</v>
      </c>
      <c r="AG8" s="13">
        <f>Z8/S8</f>
        <v>0.052307475631150895</v>
      </c>
      <c r="AH8" s="13">
        <f>AA8/T8</f>
        <v>0.043602441864084004</v>
      </c>
      <c r="AI8" s="13">
        <f>AB8/U8</f>
        <v>0.044490271660310804</v>
      </c>
      <c r="AJ8" s="13">
        <f>AC8/V8</f>
        <v>0.04227795921777348</v>
      </c>
      <c r="AK8" s="13">
        <f>AD8/W8</f>
        <v>0.05527375289327975</v>
      </c>
    </row>
    <row r="9" spans="1:37" ht="15">
      <c r="A9" s="1"/>
      <c r="B9" s="1"/>
      <c r="C9" s="1"/>
      <c r="D9" s="1"/>
      <c r="E9" s="1"/>
      <c r="F9" s="1"/>
      <c r="G9" s="1"/>
      <c r="H9" s="1"/>
      <c r="K9" s="2">
        <v>36.825</v>
      </c>
      <c r="L9" s="2">
        <v>37.408</v>
      </c>
      <c r="M9" s="2">
        <v>39.337</v>
      </c>
      <c r="N9" s="2">
        <v>41.204</v>
      </c>
      <c r="O9" s="2">
        <v>42.985</v>
      </c>
      <c r="P9" s="2">
        <v>41.265</v>
      </c>
      <c r="R9" s="13">
        <f t="shared" si="0"/>
        <v>1064.5232906250003</v>
      </c>
      <c r="S9" s="13">
        <f t="shared" si="1"/>
        <v>1098.4963942400002</v>
      </c>
      <c r="T9" s="13">
        <f t="shared" si="2"/>
        <v>1214.7086616650001</v>
      </c>
      <c r="U9" s="13">
        <f t="shared" si="3"/>
        <v>1332.74914856</v>
      </c>
      <c r="V9" s="13">
        <f t="shared" si="4"/>
        <v>1450.452526625</v>
      </c>
      <c r="W9" s="13">
        <f t="shared" si="5"/>
        <v>1336.698176625</v>
      </c>
      <c r="Y9" s="2">
        <v>63.909</v>
      </c>
      <c r="Z9" s="2">
        <v>63.592</v>
      </c>
      <c r="AA9" s="2">
        <v>63.643</v>
      </c>
      <c r="AB9" s="2">
        <v>63.745</v>
      </c>
      <c r="AC9" s="2">
        <v>63.632</v>
      </c>
      <c r="AD9" s="2">
        <v>64.218</v>
      </c>
      <c r="AF9" s="13">
        <f>Y9/R9</f>
        <v>0.06003532338167811</v>
      </c>
      <c r="AG9" s="13">
        <f>Z9/S9</f>
        <v>0.057890039815739605</v>
      </c>
      <c r="AH9" s="13">
        <f>AA9/T9</f>
        <v>0.0523936331471981</v>
      </c>
      <c r="AI9" s="13">
        <f>AB9/U9</f>
        <v>0.047829706039485956</v>
      </c>
      <c r="AJ9" s="13">
        <f>AC9/V9</f>
        <v>0.043870446520619846</v>
      </c>
      <c r="AK9" s="13">
        <f>AD9/W9</f>
        <v>0.0480422589953273</v>
      </c>
    </row>
    <row r="10" spans="1:37" ht="15">
      <c r="A10" s="1"/>
      <c r="B10" s="1"/>
      <c r="C10" s="1"/>
      <c r="D10" s="1"/>
      <c r="E10" s="1"/>
      <c r="F10" s="1"/>
      <c r="G10" s="1"/>
      <c r="H10" s="1"/>
      <c r="K10" s="2">
        <v>36.878</v>
      </c>
      <c r="L10" s="2">
        <v>38.327</v>
      </c>
      <c r="M10" s="2">
        <v>43.087</v>
      </c>
      <c r="N10" s="2">
        <v>39.779</v>
      </c>
      <c r="O10" s="2">
        <v>41.071</v>
      </c>
      <c r="P10" s="2">
        <v>39.122</v>
      </c>
      <c r="R10" s="13">
        <f t="shared" si="0"/>
        <v>1067.58970394</v>
      </c>
      <c r="S10" s="13">
        <f t="shared" si="1"/>
        <v>1153.132759265</v>
      </c>
      <c r="T10" s="13">
        <f t="shared" si="2"/>
        <v>1457.3443116650003</v>
      </c>
      <c r="U10" s="13">
        <f t="shared" si="3"/>
        <v>1242.1595401850002</v>
      </c>
      <c r="V10" s="13">
        <f t="shared" si="4"/>
        <v>1324.159227185</v>
      </c>
      <c r="W10" s="13">
        <f t="shared" si="5"/>
        <v>1201.46674394</v>
      </c>
      <c r="Y10" s="2">
        <v>64.197</v>
      </c>
      <c r="Z10" s="2">
        <v>64.191</v>
      </c>
      <c r="AA10" s="2">
        <v>64.06</v>
      </c>
      <c r="AB10" s="2">
        <v>63.854</v>
      </c>
      <c r="AC10" s="2">
        <v>63.522</v>
      </c>
      <c r="AD10" s="2">
        <v>64.31</v>
      </c>
      <c r="AF10" s="13">
        <f>Y10/R10</f>
        <v>0.060132651863424084</v>
      </c>
      <c r="AG10" s="13">
        <f>Z10/S10</f>
        <v>0.055666617294711986</v>
      </c>
      <c r="AH10" s="13">
        <f>AA10/T10</f>
        <v>0.0439566679522783</v>
      </c>
      <c r="AI10" s="13">
        <f>AB10/U10</f>
        <v>0.051405635052716295</v>
      </c>
      <c r="AJ10" s="13">
        <f>AC10/V10</f>
        <v>0.04797157222174857</v>
      </c>
      <c r="AK10" s="13">
        <f>AD10/W10</f>
        <v>0.05352624225711534</v>
      </c>
    </row>
    <row r="11" spans="1:37" ht="15">
      <c r="A11" s="1"/>
      <c r="B11" s="1"/>
      <c r="C11" s="1"/>
      <c r="D11" s="1"/>
      <c r="E11" s="1"/>
      <c r="F11" s="1"/>
      <c r="G11" s="1"/>
      <c r="H11" s="1"/>
      <c r="K11" s="2">
        <v>41.901</v>
      </c>
      <c r="L11" s="2">
        <v>43.515</v>
      </c>
      <c r="M11" s="2">
        <v>41.842</v>
      </c>
      <c r="N11" s="2">
        <v>39.061</v>
      </c>
      <c r="O11" s="2">
        <v>39.007</v>
      </c>
      <c r="P11" s="2">
        <v>38.264</v>
      </c>
      <c r="R11" s="13">
        <f t="shared" si="0"/>
        <v>1378.2196337850003</v>
      </c>
      <c r="S11" s="13">
        <f t="shared" si="1"/>
        <v>1486.440851625</v>
      </c>
      <c r="T11" s="13">
        <f t="shared" si="2"/>
        <v>1374.3410767399998</v>
      </c>
      <c r="U11" s="13">
        <f t="shared" si="3"/>
        <v>1197.7229509850001</v>
      </c>
      <c r="V11" s="13">
        <f t="shared" si="4"/>
        <v>1194.4136484649998</v>
      </c>
      <c r="W11" s="13">
        <f t="shared" si="5"/>
        <v>1149.3449513600003</v>
      </c>
      <c r="Y11" s="2">
        <v>64.162</v>
      </c>
      <c r="Z11" s="2">
        <v>64.39</v>
      </c>
      <c r="AA11" s="2">
        <v>63.872</v>
      </c>
      <c r="AB11" s="2">
        <v>64.293</v>
      </c>
      <c r="AC11" s="2">
        <v>64.441</v>
      </c>
      <c r="AD11" s="2">
        <v>64.344</v>
      </c>
      <c r="AF11" s="13">
        <f>Y11/R11</f>
        <v>0.04655426350573175</v>
      </c>
      <c r="AG11" s="13">
        <f>Z11/S11</f>
        <v>0.04331823895287045</v>
      </c>
      <c r="AH11" s="13">
        <f>AA11/T11</f>
        <v>0.0464746350676699</v>
      </c>
      <c r="AI11" s="13">
        <f>AB11/U11</f>
        <v>0.05367935877585533</v>
      </c>
      <c r="AJ11" s="13">
        <f>AC11/V11</f>
        <v>0.05395199567822783</v>
      </c>
      <c r="AK11" s="13">
        <f>AD11/W11</f>
        <v>0.05598319279504629</v>
      </c>
    </row>
    <row r="12" spans="1:37" ht="15">
      <c r="A12" s="1"/>
      <c r="B12" s="1"/>
      <c r="C12" s="1"/>
      <c r="D12" s="1"/>
      <c r="E12" s="1"/>
      <c r="F12" s="1"/>
      <c r="G12" s="1"/>
      <c r="H12" s="1"/>
      <c r="K12" s="2">
        <v>35.999</v>
      </c>
      <c r="L12" s="2">
        <v>37.512</v>
      </c>
      <c r="M12" s="2">
        <v>40.76</v>
      </c>
      <c r="N12" s="2">
        <v>42.007</v>
      </c>
      <c r="O12" s="2">
        <v>43.28</v>
      </c>
      <c r="P12" s="2">
        <v>40.974</v>
      </c>
      <c r="R12" s="13">
        <f t="shared" si="0"/>
        <v>1017.3034807850003</v>
      </c>
      <c r="S12" s="13">
        <f t="shared" si="1"/>
        <v>1104.61286304</v>
      </c>
      <c r="T12" s="13">
        <f t="shared" si="2"/>
        <v>1304.181416</v>
      </c>
      <c r="U12" s="13">
        <f t="shared" si="3"/>
        <v>1385.201618465</v>
      </c>
      <c r="V12" s="13">
        <f t="shared" si="4"/>
        <v>1470.4293440000001</v>
      </c>
      <c r="W12" s="13">
        <f t="shared" si="5"/>
        <v>1317.9119106599999</v>
      </c>
      <c r="Y12" s="2">
        <v>63.666</v>
      </c>
      <c r="Z12" s="2">
        <v>63.674</v>
      </c>
      <c r="AA12" s="2">
        <v>63.765</v>
      </c>
      <c r="AB12" s="2">
        <v>63.965</v>
      </c>
      <c r="AC12" s="2">
        <v>64.303</v>
      </c>
      <c r="AD12" s="2">
        <v>63.219</v>
      </c>
      <c r="AF12" s="13">
        <f>Y12/R12</f>
        <v>0.06258309462469572</v>
      </c>
      <c r="AG12" s="13">
        <f>Z12/S12</f>
        <v>0.05764372490173894</v>
      </c>
      <c r="AH12" s="13">
        <f>AA12/T12</f>
        <v>0.0488927377876392</v>
      </c>
      <c r="AI12" s="13">
        <f>AB12/U12</f>
        <v>0.04617739334645184</v>
      </c>
      <c r="AJ12" s="13">
        <f>AC12/V12</f>
        <v>0.043730764937726915</v>
      </c>
      <c r="AK12" s="13">
        <f>AD12/W12</f>
        <v>0.04796906340146848</v>
      </c>
    </row>
    <row r="13" spans="1:37" ht="15">
      <c r="A13" s="1"/>
      <c r="B13" s="1"/>
      <c r="C13" s="1"/>
      <c r="D13" s="1"/>
      <c r="E13" s="1"/>
      <c r="F13" s="1"/>
      <c r="G13" s="1"/>
      <c r="H13" s="1"/>
      <c r="K13" s="2">
        <v>42.706</v>
      </c>
      <c r="L13" s="2">
        <v>42.266</v>
      </c>
      <c r="M13" s="2">
        <v>39.807</v>
      </c>
      <c r="N13" s="2">
        <v>39.355</v>
      </c>
      <c r="O13" s="2">
        <v>41.805</v>
      </c>
      <c r="P13" s="2">
        <v>39.618</v>
      </c>
      <c r="R13" s="13">
        <f t="shared" si="0"/>
        <v>1431.6849122600001</v>
      </c>
      <c r="S13" s="13">
        <f t="shared" si="1"/>
        <v>1402.33558346</v>
      </c>
      <c r="T13" s="13">
        <f t="shared" si="2"/>
        <v>1243.9088404650001</v>
      </c>
      <c r="U13" s="13">
        <f t="shared" si="3"/>
        <v>1215.820579625</v>
      </c>
      <c r="V13" s="13">
        <f t="shared" si="4"/>
        <v>1371.911549625</v>
      </c>
      <c r="W13" s="13">
        <f t="shared" si="5"/>
        <v>1232.1249503400002</v>
      </c>
      <c r="Y13" s="2">
        <v>64.415</v>
      </c>
      <c r="Z13" s="2">
        <v>64.108</v>
      </c>
      <c r="AA13" s="2">
        <v>64.181</v>
      </c>
      <c r="AB13" s="2">
        <v>64.478</v>
      </c>
      <c r="AC13" s="2">
        <v>64.096</v>
      </c>
      <c r="AD13" s="2">
        <v>63.566</v>
      </c>
      <c r="AF13" s="13">
        <f>Y13/R13</f>
        <v>0.04499244173658091</v>
      </c>
      <c r="AG13" s="13">
        <f>Z13/S13</f>
        <v>0.04571516315789801</v>
      </c>
      <c r="AH13" s="13">
        <f>AA13/T13</f>
        <v>0.05159622466868854</v>
      </c>
      <c r="AI13" s="13">
        <f>AB13/U13</f>
        <v>0.053032495978878054</v>
      </c>
      <c r="AJ13" s="13">
        <f>AC13/V13</f>
        <v>0.046720213134381794</v>
      </c>
      <c r="AK13" s="13">
        <f>AD13/W13</f>
        <v>0.05159054686982778</v>
      </c>
    </row>
    <row r="14" spans="1:37" ht="15">
      <c r="A14" s="1"/>
      <c r="B14" s="1"/>
      <c r="C14" s="1"/>
      <c r="D14" s="1"/>
      <c r="E14" s="1"/>
      <c r="F14" s="1"/>
      <c r="G14" s="1"/>
      <c r="H14" s="1"/>
      <c r="K14" s="2">
        <v>40.506</v>
      </c>
      <c r="L14" s="2">
        <v>40.093</v>
      </c>
      <c r="M14" s="2">
        <v>39.926</v>
      </c>
      <c r="N14" s="2">
        <v>40.834</v>
      </c>
      <c r="O14" s="2">
        <v>42.138</v>
      </c>
      <c r="P14" s="2">
        <v>41.569</v>
      </c>
      <c r="R14" s="13">
        <f t="shared" si="0"/>
        <v>1287.9777882600001</v>
      </c>
      <c r="S14" s="13">
        <f t="shared" si="1"/>
        <v>1261.8471894650004</v>
      </c>
      <c r="T14" s="13">
        <f t="shared" si="2"/>
        <v>1251.3570986600002</v>
      </c>
      <c r="U14" s="13">
        <f t="shared" si="3"/>
        <v>1308.9212114600002</v>
      </c>
      <c r="V14" s="13">
        <f t="shared" si="4"/>
        <v>1393.8546695399998</v>
      </c>
      <c r="W14" s="13">
        <f t="shared" si="5"/>
        <v>1356.4656823850003</v>
      </c>
      <c r="Y14" s="2">
        <v>63.648</v>
      </c>
      <c r="Z14" s="2">
        <v>64.346</v>
      </c>
      <c r="AA14" s="2">
        <v>63.488</v>
      </c>
      <c r="AB14" s="2">
        <v>63.953</v>
      </c>
      <c r="AC14" s="2">
        <v>64.276</v>
      </c>
      <c r="AD14" s="2">
        <v>63.609</v>
      </c>
      <c r="AF14" s="13">
        <f>Y14/R14</f>
        <v>0.04941700127141601</v>
      </c>
      <c r="AG14" s="13">
        <f>Z14/S14</f>
        <v>0.050993496310184364</v>
      </c>
      <c r="AH14" s="13">
        <f>AA14/T14</f>
        <v>0.050735317734630116</v>
      </c>
      <c r="AI14" s="13">
        <f>AB14/U14</f>
        <v>0.048859319751312906</v>
      </c>
      <c r="AJ14" s="13">
        <f>AC14/V14</f>
        <v>0.04611384630308149</v>
      </c>
      <c r="AK14" s="13">
        <f>AD14/W14</f>
        <v>0.04689318780859958</v>
      </c>
    </row>
    <row r="15" spans="1:37" ht="15">
      <c r="A15" s="1"/>
      <c r="B15" s="1"/>
      <c r="C15" s="1"/>
      <c r="D15" s="1"/>
      <c r="E15" s="1"/>
      <c r="F15" s="1"/>
      <c r="G15" s="1"/>
      <c r="H15" s="1"/>
      <c r="K15" s="2">
        <v>40.32</v>
      </c>
      <c r="L15" s="2">
        <v>44.218</v>
      </c>
      <c r="M15" s="2">
        <v>43.616</v>
      </c>
      <c r="N15" s="2">
        <v>41.587</v>
      </c>
      <c r="O15" s="2">
        <v>41.463</v>
      </c>
      <c r="P15" s="2">
        <v>38.381</v>
      </c>
      <c r="R15" s="13">
        <f t="shared" si="0"/>
        <v>1276.176384</v>
      </c>
      <c r="S15" s="13">
        <f t="shared" si="1"/>
        <v>1534.8567463400002</v>
      </c>
      <c r="T15" s="13">
        <f t="shared" si="2"/>
        <v>1493.3490329600002</v>
      </c>
      <c r="U15" s="13">
        <f t="shared" si="3"/>
        <v>1357.6406766650002</v>
      </c>
      <c r="V15" s="13">
        <f t="shared" si="4"/>
        <v>1349.5565896650003</v>
      </c>
      <c r="W15" s="13">
        <f t="shared" si="5"/>
        <v>1156.384411385</v>
      </c>
      <c r="Y15" s="2">
        <v>64.219</v>
      </c>
      <c r="Z15" s="2">
        <v>63.984</v>
      </c>
      <c r="AA15" s="2">
        <v>63.947</v>
      </c>
      <c r="AB15" s="2">
        <v>63.84</v>
      </c>
      <c r="AC15" s="2">
        <v>64.375</v>
      </c>
      <c r="AD15" s="2">
        <v>63.267</v>
      </c>
      <c r="AF15" s="13">
        <f>Y15/R15</f>
        <v>0.050321413877534964</v>
      </c>
      <c r="AG15" s="13">
        <f>Z15/S15</f>
        <v>0.04168727808153786</v>
      </c>
      <c r="AH15" s="13">
        <f>AA15/T15</f>
        <v>0.042821201600304545</v>
      </c>
      <c r="AI15" s="13">
        <f>AB15/U15</f>
        <v>0.0470227513783845</v>
      </c>
      <c r="AJ15" s="13">
        <f>AC15/V15</f>
        <v>0.04770085263040342</v>
      </c>
      <c r="AK15" s="13">
        <f>AD15/W15</f>
        <v>0.05471104537307382</v>
      </c>
    </row>
    <row r="16" spans="1:37" ht="15">
      <c r="A16" s="1"/>
      <c r="B16" s="1"/>
      <c r="C16" s="1"/>
      <c r="D16" s="1"/>
      <c r="E16" s="1"/>
      <c r="F16" s="1"/>
      <c r="G16" s="1"/>
      <c r="H16" s="1"/>
      <c r="K16" s="2">
        <v>41.372</v>
      </c>
      <c r="L16" s="2">
        <v>41.78</v>
      </c>
      <c r="M16" s="2">
        <v>42.375</v>
      </c>
      <c r="N16" s="2">
        <v>44.198</v>
      </c>
      <c r="O16" s="2">
        <v>39.123</v>
      </c>
      <c r="P16" s="2">
        <v>41.953</v>
      </c>
      <c r="R16" s="13">
        <f t="shared" si="0"/>
        <v>1343.6392714400001</v>
      </c>
      <c r="S16" s="13">
        <f t="shared" si="1"/>
        <v>1370.2711940000002</v>
      </c>
      <c r="T16" s="13">
        <f t="shared" si="2"/>
        <v>1409.577890625</v>
      </c>
      <c r="U16" s="13">
        <f t="shared" si="3"/>
        <v>1533.46861514</v>
      </c>
      <c r="V16" s="13">
        <f t="shared" si="4"/>
        <v>1201.5281662649998</v>
      </c>
      <c r="W16" s="13">
        <f t="shared" si="5"/>
        <v>1381.6425540650002</v>
      </c>
      <c r="Y16" s="2">
        <v>63.534</v>
      </c>
      <c r="Z16" s="2">
        <v>64.411</v>
      </c>
      <c r="AA16" s="2">
        <v>63.498</v>
      </c>
      <c r="AB16" s="2">
        <v>64.538</v>
      </c>
      <c r="AC16" s="2">
        <v>63.692</v>
      </c>
      <c r="AD16" s="2">
        <v>63.766</v>
      </c>
      <c r="AF16" s="13">
        <f>Y16/R16</f>
        <v>0.04728501268938766</v>
      </c>
      <c r="AG16" s="13">
        <f>Z16/S16</f>
        <v>0.04700602353901632</v>
      </c>
      <c r="AH16" s="13">
        <f>AA16/T16</f>
        <v>0.045047528357475365</v>
      </c>
      <c r="AI16" s="13">
        <f>AB16/U16</f>
        <v>0.04208628684200877</v>
      </c>
      <c r="AJ16" s="13">
        <f>AC16/V16</f>
        <v>0.053009160990365484</v>
      </c>
      <c r="AK16" s="13">
        <f>AD16/W16</f>
        <v>0.046152313282759594</v>
      </c>
    </row>
    <row r="17" spans="1:37" ht="15">
      <c r="A17" s="1"/>
      <c r="B17" s="1"/>
      <c r="C17" s="1"/>
      <c r="D17" s="1"/>
      <c r="E17" s="1"/>
      <c r="F17" s="1"/>
      <c r="G17" s="1"/>
      <c r="H17" s="1"/>
      <c r="K17" s="2">
        <v>41.18</v>
      </c>
      <c r="L17" s="2">
        <v>37.899</v>
      </c>
      <c r="M17" s="2">
        <v>43.288</v>
      </c>
      <c r="N17" s="2">
        <v>44.01</v>
      </c>
      <c r="O17" s="2">
        <v>38.691</v>
      </c>
      <c r="P17" s="2">
        <v>42.793</v>
      </c>
      <c r="R17" s="13">
        <f t="shared" si="0"/>
        <v>1331.197034</v>
      </c>
      <c r="S17" s="13">
        <f t="shared" si="1"/>
        <v>1127.5223477850002</v>
      </c>
      <c r="T17" s="13">
        <f t="shared" si="2"/>
        <v>1470.97299104</v>
      </c>
      <c r="U17" s="13">
        <f t="shared" si="3"/>
        <v>1520.4508785</v>
      </c>
      <c r="V17" s="13">
        <f t="shared" si="4"/>
        <v>1175.1398825850001</v>
      </c>
      <c r="W17" s="13">
        <f t="shared" si="5"/>
        <v>1437.524066465</v>
      </c>
      <c r="Y17" s="2">
        <v>64.226</v>
      </c>
      <c r="Z17" s="2">
        <v>64.486</v>
      </c>
      <c r="AA17" s="2">
        <v>63.941</v>
      </c>
      <c r="AB17" s="2">
        <v>64.124</v>
      </c>
      <c r="AC17" s="2">
        <v>64.21</v>
      </c>
      <c r="AD17" s="2">
        <v>64.35</v>
      </c>
      <c r="AF17" s="13">
        <f>Y17/R17</f>
        <v>0.048246802208545186</v>
      </c>
      <c r="AG17" s="13">
        <f>Z17/S17</f>
        <v>0.05719265797851522</v>
      </c>
      <c r="AH17" s="13">
        <f>AA17/T17</f>
        <v>0.04346850716463037</v>
      </c>
      <c r="AI17" s="13">
        <f>AB17/U17</f>
        <v>0.04217433190821757</v>
      </c>
      <c r="AJ17" s="13">
        <f>AC17/V17</f>
        <v>0.054640303636665624</v>
      </c>
      <c r="AK17" s="13">
        <f>AD17/W17</f>
        <v>0.04476446794956441</v>
      </c>
    </row>
    <row r="18" spans="1:37" ht="15">
      <c r="A18" s="1"/>
      <c r="B18" s="1"/>
      <c r="C18" s="1"/>
      <c r="D18" s="1"/>
      <c r="E18" s="1"/>
      <c r="F18" s="1"/>
      <c r="G18" s="1"/>
      <c r="H18" s="1"/>
      <c r="K18" s="2">
        <v>40.926</v>
      </c>
      <c r="L18" s="2">
        <v>49.253</v>
      </c>
      <c r="M18" s="2">
        <v>42.459</v>
      </c>
      <c r="N18" s="2">
        <v>41.917</v>
      </c>
      <c r="O18" s="2">
        <v>41.322</v>
      </c>
      <c r="P18" s="2">
        <v>41.306</v>
      </c>
      <c r="R18" s="13">
        <f t="shared" si="0"/>
        <v>1314.82591866</v>
      </c>
      <c r="S18" s="13">
        <f t="shared" si="1"/>
        <v>1904.2985370650001</v>
      </c>
      <c r="T18" s="13">
        <f t="shared" si="2"/>
        <v>1415.1718445850004</v>
      </c>
      <c r="U18" s="13">
        <f t="shared" si="3"/>
        <v>1379.2723878650002</v>
      </c>
      <c r="V18" s="13">
        <f t="shared" si="4"/>
        <v>1340.3935319400002</v>
      </c>
      <c r="W18" s="13">
        <f t="shared" si="5"/>
        <v>1339.3557242599998</v>
      </c>
      <c r="Y18" s="2">
        <v>64.071</v>
      </c>
      <c r="Z18" s="2">
        <v>63.637</v>
      </c>
      <c r="AA18" s="2">
        <v>65.548</v>
      </c>
      <c r="AB18" s="2">
        <v>64.819</v>
      </c>
      <c r="AC18" s="2">
        <v>63.611</v>
      </c>
      <c r="AD18" s="2">
        <v>63.739</v>
      </c>
      <c r="AF18" s="13">
        <f>Y18/R18</f>
        <v>0.04872964480750252</v>
      </c>
      <c r="AG18" s="13">
        <f>Z18/S18</f>
        <v>0.033417554422995314</v>
      </c>
      <c r="AH18" s="13">
        <f>AA18/T18</f>
        <v>0.04631804981904652</v>
      </c>
      <c r="AI18" s="13">
        <f>AB18/U18</f>
        <v>0.04699506824778423</v>
      </c>
      <c r="AJ18" s="13">
        <f>AC18/V18</f>
        <v>0.04745695833665617</v>
      </c>
      <c r="AK18" s="13">
        <f>AD18/W18</f>
        <v>0.04758929897822036</v>
      </c>
    </row>
    <row r="19" spans="1:37" ht="15">
      <c r="A19" s="1"/>
      <c r="B19" s="1"/>
      <c r="C19" s="1"/>
      <c r="D19" s="1"/>
      <c r="E19" s="1"/>
      <c r="F19" s="1"/>
      <c r="G19" s="1"/>
      <c r="H19" s="1"/>
      <c r="K19" s="14">
        <f aca="true" t="shared" si="6" ref="K19:P19">AVERAGE(K2:K18)</f>
        <v>40.36870588235294</v>
      </c>
      <c r="L19" s="14">
        <f t="shared" si="6"/>
        <v>40.77229411764706</v>
      </c>
      <c r="M19" s="14">
        <f t="shared" si="6"/>
        <v>41.67252941176471</v>
      </c>
      <c r="N19" s="14">
        <f t="shared" si="6"/>
        <v>41.73317647058824</v>
      </c>
      <c r="O19" s="14">
        <f t="shared" si="6"/>
        <v>41.57594117647059</v>
      </c>
      <c r="P19" s="14">
        <f t="shared" si="6"/>
        <v>40.812705882352944</v>
      </c>
      <c r="Q19" s="15"/>
      <c r="R19" s="14">
        <f aca="true" t="shared" si="7" ref="R19:W19">AVERAGE(R2:R18)</f>
        <v>1282.9366049794119</v>
      </c>
      <c r="S19" s="14">
        <f t="shared" si="7"/>
        <v>1312.2610132155883</v>
      </c>
      <c r="T19" s="14">
        <f t="shared" si="7"/>
        <v>1364.6616068573528</v>
      </c>
      <c r="U19" s="14">
        <f t="shared" si="7"/>
        <v>1369.1503122635297</v>
      </c>
      <c r="V19" s="14">
        <f t="shared" si="7"/>
        <v>1359.145065533824</v>
      </c>
      <c r="W19" s="14">
        <f t="shared" si="7"/>
        <v>1309.8225039458828</v>
      </c>
      <c r="X19" s="15"/>
      <c r="Y19" s="14">
        <f aca="true" t="shared" si="8" ref="Y19:AD19">AVERAGE(Y2:Y18)</f>
        <v>63.95270588235292</v>
      </c>
      <c r="Z19" s="14">
        <f t="shared" si="8"/>
        <v>63.98129411764706</v>
      </c>
      <c r="AA19" s="14">
        <f t="shared" si="8"/>
        <v>63.99135294117647</v>
      </c>
      <c r="AB19" s="14">
        <f t="shared" si="8"/>
        <v>64.03342352941176</v>
      </c>
      <c r="AC19" s="14">
        <f t="shared" si="8"/>
        <v>64.0134705882353</v>
      </c>
      <c r="AD19" s="14">
        <f t="shared" si="8"/>
        <v>63.776529411764706</v>
      </c>
      <c r="AE19" s="15"/>
      <c r="AF19" s="14">
        <f aca="true" t="shared" si="9" ref="AF19:AK19">AVERAGE(AF2:AF18)</f>
        <v>0.05045100365518219</v>
      </c>
      <c r="AG19" s="14">
        <f t="shared" si="9"/>
        <v>0.049786343496011236</v>
      </c>
      <c r="AH19" s="14">
        <f t="shared" si="9"/>
        <v>0.04708851516153222</v>
      </c>
      <c r="AI19" s="14">
        <f t="shared" si="9"/>
        <v>0.04703705567164379</v>
      </c>
      <c r="AJ19" s="14">
        <f t="shared" si="9"/>
        <v>0.047418034388192025</v>
      </c>
      <c r="AK19" s="14">
        <f t="shared" si="9"/>
        <v>0.04903682266271205</v>
      </c>
    </row>
    <row r="20" spans="1:37" ht="15">
      <c r="A20" s="1"/>
      <c r="B20" s="1"/>
      <c r="C20" s="1"/>
      <c r="D20" s="1"/>
      <c r="E20" s="1"/>
      <c r="F20" s="1"/>
      <c r="G20" s="1"/>
      <c r="H20" s="1"/>
      <c r="K20" s="14">
        <f aca="true" t="shared" si="10" ref="K20:P20">STDEV(K2:K18)/SQRT(16)</f>
        <v>0.5575807170036198</v>
      </c>
      <c r="L20" s="14">
        <f t="shared" si="10"/>
        <v>0.7854435439048126</v>
      </c>
      <c r="M20" s="14">
        <f t="shared" si="10"/>
        <v>0.347908181107644</v>
      </c>
      <c r="N20" s="14">
        <f t="shared" si="10"/>
        <v>0.4060221306630924</v>
      </c>
      <c r="O20" s="14">
        <f t="shared" si="10"/>
        <v>0.4339757830098259</v>
      </c>
      <c r="P20" s="14">
        <f t="shared" si="10"/>
        <v>0.43783265714395647</v>
      </c>
      <c r="Q20" s="15"/>
      <c r="R20" s="14">
        <f aca="true" t="shared" si="11" ref="R20:W20">STDEV(R2:R18)/SQRT(16)</f>
        <v>34.576638898384275</v>
      </c>
      <c r="S20" s="14">
        <f t="shared" si="11"/>
        <v>52.428062271076776</v>
      </c>
      <c r="T20" s="14">
        <f t="shared" si="11"/>
        <v>22.716467553420962</v>
      </c>
      <c r="U20" s="14">
        <f t="shared" si="11"/>
        <v>26.57474109900596</v>
      </c>
      <c r="V20" s="14">
        <f t="shared" si="11"/>
        <v>28.229108139257153</v>
      </c>
      <c r="W20" s="14">
        <f t="shared" si="11"/>
        <v>27.99168418614669</v>
      </c>
      <c r="X20" s="15"/>
      <c r="Y20" s="14">
        <f aca="true" t="shared" si="12" ref="Y20:AD20">STDEV(Y2:Y18)/SQRT(16)</f>
        <v>0.07632024247805906</v>
      </c>
      <c r="Z20" s="14">
        <f t="shared" si="12"/>
        <v>0.08133758571101318</v>
      </c>
      <c r="AA20" s="14">
        <f t="shared" si="12"/>
        <v>0.12072518317595768</v>
      </c>
      <c r="AB20" s="14">
        <f t="shared" si="12"/>
        <v>0.08175385098435983</v>
      </c>
      <c r="AC20" s="14">
        <f t="shared" si="12"/>
        <v>0.0789303053747934</v>
      </c>
      <c r="AD20" s="14">
        <f t="shared" si="12"/>
        <v>0.09704558036864724</v>
      </c>
      <c r="AE20" s="15"/>
      <c r="AF20" s="14">
        <f aca="true" t="shared" si="13" ref="AF20:AK20">STDEV(AF2:AF18)/SQRT(16)</f>
        <v>0.0014891322026202455</v>
      </c>
      <c r="AG20" s="14">
        <f t="shared" si="13"/>
        <v>0.001738434771626239</v>
      </c>
      <c r="AH20" s="14">
        <f t="shared" si="13"/>
        <v>0.0007895912057551757</v>
      </c>
      <c r="AI20" s="14">
        <f t="shared" si="13"/>
        <v>0.0009247876394843008</v>
      </c>
      <c r="AJ20" s="14">
        <f t="shared" si="13"/>
        <v>0.001026626839161342</v>
      </c>
      <c r="AK20" s="14">
        <f t="shared" si="13"/>
        <v>0.001080704648450556</v>
      </c>
    </row>
    <row r="21" spans="1:36" ht="15">
      <c r="A21" s="1"/>
      <c r="B21" s="1"/>
      <c r="C21" s="1"/>
      <c r="D21" s="1"/>
      <c r="E21" s="1"/>
      <c r="F21" s="1"/>
      <c r="G21" s="1"/>
      <c r="H21" s="1"/>
      <c r="I21" t="s">
        <v>18</v>
      </c>
      <c r="J21" t="s">
        <v>13</v>
      </c>
      <c r="K21">
        <f>TTEST(K2:K18,L2:L18,2,1)</f>
        <v>0.5898716378325153</v>
      </c>
      <c r="O21" s="8"/>
      <c r="Q21" t="s">
        <v>13</v>
      </c>
      <c r="R21">
        <f>TTEST(R2:R18,S2:S18,2,1)</f>
        <v>0.5605422588836593</v>
      </c>
      <c r="V21" s="8"/>
      <c r="X21" t="s">
        <v>13</v>
      </c>
      <c r="Y21">
        <f>TTEST(Y2:Y18,Z2:Z18,2,1)</f>
        <v>0.8021862710791653</v>
      </c>
      <c r="AC21" s="8"/>
      <c r="AE21" t="s">
        <v>13</v>
      </c>
      <c r="AF21">
        <f>TTEST(AF2:AF18,AG2:AG18,2,1)</f>
        <v>0.6874622991243768</v>
      </c>
      <c r="AJ21" s="8"/>
    </row>
    <row r="22" spans="1:33" ht="15">
      <c r="A22" s="1"/>
      <c r="B22" s="1"/>
      <c r="C22" s="1"/>
      <c r="D22" s="1"/>
      <c r="E22" s="1"/>
      <c r="F22" s="1"/>
      <c r="G22" s="1"/>
      <c r="H22" s="1"/>
      <c r="I22" t="s">
        <v>18</v>
      </c>
      <c r="J22" t="s">
        <v>14</v>
      </c>
      <c r="K22" s="7">
        <f>TTEST(K2:K18,M2:M18,2,1)</f>
        <v>0.038639776848206714</v>
      </c>
      <c r="L22">
        <f>TTEST(L2:L18,M2:M18,2,1)</f>
        <v>0.2545784008915699</v>
      </c>
      <c r="Q22" t="s">
        <v>14</v>
      </c>
      <c r="R22" s="7">
        <f>TTEST(R2:R18,T2:T18,2,1)</f>
        <v>0.03972969078352511</v>
      </c>
      <c r="S22">
        <f>TTEST(S2:S18,T2:T18,2,1)</f>
        <v>0.31781323880193446</v>
      </c>
      <c r="X22" t="s">
        <v>14</v>
      </c>
      <c r="Y22" s="8">
        <f>TTEST(Y2:Y18,AA2:AA18,2,1)</f>
        <v>0.7650044580655351</v>
      </c>
      <c r="Z22">
        <f>TTEST(Z2:Z18,AA2:AA18,2,1)</f>
        <v>0.9509929554079279</v>
      </c>
      <c r="AE22" t="s">
        <v>14</v>
      </c>
      <c r="AF22" s="7">
        <f>TTEST(AF2:AF18,AH2:AH18,2,1)</f>
        <v>0.038978328030145996</v>
      </c>
      <c r="AG22">
        <f>TTEST(AG2:AG18,AH2:AH18,2,1)</f>
        <v>0.13904213641246055</v>
      </c>
    </row>
    <row r="23" spans="1:34" ht="15">
      <c r="A23" s="1"/>
      <c r="B23" s="1"/>
      <c r="C23" s="1"/>
      <c r="D23" s="1"/>
      <c r="E23" s="1"/>
      <c r="F23" s="1"/>
      <c r="G23" s="1"/>
      <c r="H23" s="1"/>
      <c r="I23" t="s">
        <v>18</v>
      </c>
      <c r="J23" t="s">
        <v>19</v>
      </c>
      <c r="K23" s="7">
        <f>TTEST(K2:K18,N2:N18,2,1)</f>
        <v>0.029173206361903816</v>
      </c>
      <c r="L23" s="8">
        <f>TTEST(L2:L18,N2:N18,2,1)</f>
        <v>0.28099944650703723</v>
      </c>
      <c r="M23">
        <f>TTEST(M2:M18,N2:N18,2,1)</f>
        <v>0.882383396896127</v>
      </c>
      <c r="Q23" t="s">
        <v>19</v>
      </c>
      <c r="R23" s="7">
        <f>TTEST(R2:R18,U2:U18,2,1)</f>
        <v>0.0284844111447836</v>
      </c>
      <c r="S23" s="8">
        <f>TTEST(S2:S18,U2:U18,2,1)</f>
        <v>0.3355584755423813</v>
      </c>
      <c r="T23">
        <f>TTEST(T2:T18,U2:U18,2,1)</f>
        <v>0.866743203335484</v>
      </c>
      <c r="X23" t="s">
        <v>19</v>
      </c>
      <c r="Y23" s="8">
        <f>TTEST(Y2:Y18,AB2:AB18,2,1)</f>
        <v>0.4506364338434883</v>
      </c>
      <c r="Z23" s="8">
        <f>TTEST(Z2:Z18,AB2:AB18,2,1)</f>
        <v>0.5941667190645605</v>
      </c>
      <c r="AA23">
        <f>TTEST(AA2:AA18,AB2:AB18,2,1)</f>
        <v>0.6923291295400331</v>
      </c>
      <c r="AE23" t="s">
        <v>19</v>
      </c>
      <c r="AF23" s="7">
        <f>TTEST(AF2:AF18,AI2:AI18,2,1)</f>
        <v>0.035382373299210186</v>
      </c>
      <c r="AG23" s="8">
        <f>TTEST(AG2:AG18,AI2:AI18,2,1)</f>
        <v>0.1775207442389305</v>
      </c>
      <c r="AH23">
        <f>TTEST(AH2:AH18,AI2:AI18,2,1)</f>
        <v>0.9556293964813009</v>
      </c>
    </row>
    <row r="24" spans="1:35" ht="15">
      <c r="A24" s="1"/>
      <c r="B24" s="1"/>
      <c r="C24" s="1"/>
      <c r="D24" s="1"/>
      <c r="E24" s="1"/>
      <c r="F24" s="1"/>
      <c r="G24" s="1"/>
      <c r="H24" s="1"/>
      <c r="I24" t="s">
        <v>18</v>
      </c>
      <c r="J24" t="s">
        <v>15</v>
      </c>
      <c r="K24" s="8">
        <f>TTEST(K2:K18,O2:O18,2,1)</f>
        <v>0.1376492946660467</v>
      </c>
      <c r="L24" s="8">
        <f>TTEST(L1:L17,O2:O18,2,1)</f>
        <v>0.11623081216189216</v>
      </c>
      <c r="M24" s="8">
        <f>TTEST(M2:M18,O2:O18,2,1)</f>
        <v>0.8679188920329899</v>
      </c>
      <c r="N24" s="8">
        <f>TTEST(N2:N18,O2:O18,2,1)</f>
        <v>0.7980878376811151</v>
      </c>
      <c r="Q24" t="s">
        <v>15</v>
      </c>
      <c r="R24" s="8">
        <f>TTEST(R2:R18,V2:V18,2,1)</f>
        <v>0.13746108265940282</v>
      </c>
      <c r="S24" s="8">
        <f>TTEST(S1:S17,V2:V18,2,1)</f>
        <v>0.1247346885413938</v>
      </c>
      <c r="T24" s="8">
        <f>TTEST(T2:T18,V2:V18,2,1)</f>
        <v>0.8835446212073853</v>
      </c>
      <c r="U24" s="8">
        <f>TTEST(U2:U18,V2:V18,2,1)</f>
        <v>0.8031447966324663</v>
      </c>
      <c r="X24" t="s">
        <v>15</v>
      </c>
      <c r="Y24" s="8">
        <f>TTEST(Y2:Y18,AC2:AC18,2,1)</f>
        <v>0.544553289365235</v>
      </c>
      <c r="Z24" s="8">
        <f>TTEST(Z1:Z17,AC2:AC18,2,1)</f>
        <v>0.8526445607916966</v>
      </c>
      <c r="AA24" s="8">
        <f>TTEST(AA2:AA18,AC2:AC18,2,1)</f>
        <v>0.8851327786315383</v>
      </c>
      <c r="AB24" s="8">
        <f>TTEST(AB2:AB18,AC2:AC18,2,1)</f>
        <v>0.8632522975255952</v>
      </c>
      <c r="AE24" t="s">
        <v>15</v>
      </c>
      <c r="AF24" s="8">
        <f>TTEST(AF2:AF18,AJ2:AJ18,2,1)</f>
        <v>0.14508855614410587</v>
      </c>
      <c r="AG24" s="8">
        <f>TTEST(AG1:AG17,AJ2:AJ18,2,1)</f>
        <v>0.0966930013424517</v>
      </c>
      <c r="AH24" s="8">
        <f>TTEST(AH2:AH18,AJ2:AJ18,2,1)</f>
        <v>0.8081993230217832</v>
      </c>
      <c r="AI24" s="8">
        <f>TTEST(AI2:AI18,AJ2:AJ18,2,1)</f>
        <v>0.7851963186274037</v>
      </c>
    </row>
    <row r="25" spans="1:36" ht="15">
      <c r="A25" s="1"/>
      <c r="B25" s="1"/>
      <c r="C25" s="1"/>
      <c r="D25" s="1"/>
      <c r="E25" s="1"/>
      <c r="F25" s="1"/>
      <c r="G25" s="1"/>
      <c r="H25" s="1"/>
      <c r="I25" t="s">
        <v>18</v>
      </c>
      <c r="J25" t="s">
        <v>16</v>
      </c>
      <c r="K25">
        <f>TTEST(K2:K18,P2:P18,2,1)</f>
        <v>0.48701821517546595</v>
      </c>
      <c r="L25" s="8">
        <f>TTEST(L3:L19,P2:P18,2,1)</f>
        <v>0.891490062512903</v>
      </c>
      <c r="M25" s="8">
        <f>TTEST(M1:M17,P2:P18,2,1)</f>
        <v>0.11396827884518684</v>
      </c>
      <c r="N25" s="7">
        <f>TTEST(N2:N18,P2:P18,2,1)</f>
        <v>0.03427465788577775</v>
      </c>
      <c r="O25" s="8">
        <f>TTEST(O2:O18,P2:P18,2,1)</f>
        <v>0.2175379065566727</v>
      </c>
      <c r="Q25" t="s">
        <v>16</v>
      </c>
      <c r="R25">
        <f>TTEST(R2:R18,W2:W18,2,1)</f>
        <v>0.499694314835729</v>
      </c>
      <c r="S25" s="8">
        <f>TTEST(S3:S19,W2:W18,2,1)</f>
        <v>0.9720714988105069</v>
      </c>
      <c r="T25" s="8">
        <f>TTEST(T1:T17,W2:W18,2,1)</f>
        <v>0.11876334993925891</v>
      </c>
      <c r="U25" s="7">
        <f>TTEST(U2:U18,W2:W18,2,1)</f>
        <v>0.03465183249946837</v>
      </c>
      <c r="V25" s="8">
        <f>TTEST(V2:V18,W2:W18,2,1)</f>
        <v>0.21734394189842998</v>
      </c>
      <c r="X25" t="s">
        <v>16</v>
      </c>
      <c r="Y25" s="9">
        <f>TTEST(Y2:Y18,AD2:AD18,2,1)</f>
        <v>0.09801404273888564</v>
      </c>
      <c r="Z25" s="8">
        <f>TTEST(Z3:Z19,AD2:AD18,2,1)</f>
        <v>0.16735993126250714</v>
      </c>
      <c r="AA25" s="8">
        <f>TTEST(AA1:AA17,AD2:AD18,2,1)</f>
        <v>0.47826529162994713</v>
      </c>
      <c r="AB25" s="10">
        <f>TTEST(AB2:AB18,AD2:AD18,2,1)</f>
        <v>0.06015608553237826</v>
      </c>
      <c r="AC25" s="8">
        <f>TTEST(AC2:AC18,AD2:AD18,2,1)</f>
        <v>0.10173946827823986</v>
      </c>
      <c r="AE25" t="s">
        <v>16</v>
      </c>
      <c r="AF25" s="8">
        <f>TTEST(AF2:AF18,AK2:AK18,2,1)</f>
        <v>0.4017172572616583</v>
      </c>
      <c r="AG25" s="8">
        <f>TTEST(AG3:AG19,AK2:AK18,2,1)</f>
        <v>0.6205663629938871</v>
      </c>
      <c r="AH25" s="8">
        <f>TTEST(AH1:AH17,AK2:AK18,2,1)</f>
        <v>0.1187032115776771</v>
      </c>
      <c r="AI25" s="10">
        <f>TTEST(AI2:AI18,AK2:AK18,2,1)</f>
        <v>0.05227922820871601</v>
      </c>
      <c r="AJ25" s="8">
        <f>TTEST(AJ2:AJ18,AK2:AK18,2,1)</f>
        <v>0.2668686157201552</v>
      </c>
    </row>
    <row r="26" spans="1:11" ht="15">
      <c r="A26" s="1"/>
      <c r="B26" s="1"/>
      <c r="C26" s="1"/>
      <c r="D26" s="1"/>
      <c r="E26" s="1"/>
      <c r="F26" s="1"/>
      <c r="G26" s="1"/>
      <c r="H26" s="1"/>
      <c r="J26" s="6" t="s">
        <v>17</v>
      </c>
      <c r="K26" s="6">
        <f>PEARSON(K2:K18,L2:L18)</f>
        <v>0.40626086686310786</v>
      </c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2018-03-07T08:51:43Z</dcterms:modified>
  <cp:category/>
  <cp:version/>
  <cp:contentType/>
  <cp:contentStatus/>
</cp:coreProperties>
</file>